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43" i="4"/>
  <c r="D101" i="4" s="1"/>
  <c r="C143" i="4"/>
  <c r="C102" i="4"/>
  <c r="C101" i="4" s="1"/>
  <c r="D43" i="4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<sst xmlns="http://schemas.openxmlformats.org/spreadsheetml/2006/main" count="257" uniqueCount="231">
  <si>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</si>
  <si>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</si>
  <si>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</si>
  <si>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</si>
  <si>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</si>
  <si>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</si>
  <si>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</si>
  <si>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</si>
  <si>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</si>
  <si>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</si>
  <si>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</si>
  <si>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</si>
  <si>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</si>
  <si>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</si>
  <si>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</si>
  <si>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</si>
  <si>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</si>
  <si>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</si>
  <si>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</si>
  <si>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</si>
  <si>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</si>
  <si>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</si>
  <si>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</si>
  <si>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</si>
  <si>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</si>
  <si>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</si>
  <si>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</si>
  <si>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</si>
  <si>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</si>
  <si>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</si>
  <si>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</si>
  <si>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</si>
  <si>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</si>
  <si>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</si>
  <si>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</si>
  <si>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</si>
  <si>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</si>
  <si>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</si>
  <si>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</si>
  <si>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</si>
  <si>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</si>
  <si>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</si>
  <si>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</si>
  <si>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</si>
  <si>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</si>
  <si>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</si>
  <si>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</si>
  <si>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</si>
  <si>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</si>
  <si>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</si>
  <si>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</si>
  <si>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</si>
  <si>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</si>
  <si>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</si>
  <si>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</si>
  <si>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</si>
  <si>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</si>
  <si>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</si>
  <si>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</si>
  <si>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</si>
  <si>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</si>
  <si>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</si>
  <si>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</si>
  <si>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</si>
  <si>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</si>
  <si>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</si>
  <si>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</si>
  <si>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</si>
  <si>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</si>
  <si>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</si>
  <si>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</si>
  <si>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</si>
  <si>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</si>
  <si>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</si>
  <si>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</si>
  <si>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</si>
  <si>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</si>
  <si>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</si>
  <si>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</si>
  <si>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</si>
  <si>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</si>
  <si>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</si>
  <si>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</si>
  <si>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</si>
  <si>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</si>
  <si>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</si>
  <si>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</si>
  <si>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</si>
  <si>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</si>
  <si>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</si>
  <si>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</si>
  <si>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</si>
  <si>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</si>
  <si>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</si>
  <si>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</si>
  <si>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</si>
  <si>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</si>
  <si>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</si>
  <si>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</si>
  <si>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</si>
  <si>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</si>
  <si>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</si>
  <si>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</si>
  <si>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</si>
  <si>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</si>
  <si>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</si>
  <si>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</si>
  <si>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</si>
  <si>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</si>
  <si>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</si>
  <si>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</si>
  <si>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</si>
  <si>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</si>
  <si>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</si>
  <si>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</si>
  <si>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</si>
  <si>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</si>
  <si>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</si>
  <si>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</si>
  <si>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</si>
  <si>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</si>
  <si>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</si>
  <si>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</si>
  <si>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</si>
  <si>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</si>
  <si>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</si>
  <si>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</si>
  <si>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</si>
  <si>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</si>
  <si>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</si>
  <si>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</si>
  <si>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</si>
  <si>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</si>
  <si>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</si>
  <si>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</si>
  <si>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</si>
  <si>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</si>
  <si>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</si>
  <si>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</si>
  <si>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</si>
  <si>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</si>
  <si>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</si>
  <si>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</si>
  <si>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</si>
  <si>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</si>
  <si>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</si>
  <si>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</si>
  <si>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</si>
  <si>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</si>
  <si>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</si>
  <si>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</si>
  <si>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</si>
  <si>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</si>
  <si>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</si>
  <si>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</si>
  <si>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</si>
  <si>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</si>
  <si>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</si>
  <si>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</si>
  <si>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</si>
  <si>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</si>
  <si>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</si>
  <si>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</si>
  <si>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</si>
  <si>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</si>
  <si>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</si>
  <si>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</si>
  <si>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</si>
  <si>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</si>
  <si>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</si>
  <si>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</si>
  <si>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</si>
  <si>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</si>
  <si>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</si>
  <si>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</si>
  <si>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</si>
  <si>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</si>
  <si>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</si>
  <si>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</si>
  <si>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</si>
  <si>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</si>
  <si>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</si>
  <si>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</si>
  <si>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</si>
  <si>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</si>
  <si>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</si>
  <si>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</si>
  <si>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</si>
  <si>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</si>
  <si>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</si>
  <si>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</si>
  <si>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</si>
  <si>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</si>
  <si>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</si>
  <si>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</si>
  <si>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</si>
  <si>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</si>
  <si>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</si>
  <si>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</si>
  <si>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</si>
  <si>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</si>
  <si>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</si>
  <si>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</si>
  <si>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</si>
  <si>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</si>
  <si>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</si>
  <si>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</si>
  <si>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</si>
  <si>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</si>
  <si>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</si>
  <si>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</si>
  <si>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</si>
  <si>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</si>
  <si>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</si>
  <si>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</si>
  <si>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</si>
  <si>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</si>
  <si>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</si>
  <si>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</si>
  <si>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</si>
  <si>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</si>
  <si>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</si>
  <si>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</si>
  <si>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</si>
  <si>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</si>
  <si>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</si>
  <si>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</si>
  <si>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</si>
  <si>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</si>
  <si>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JUNTA MUNICIPAL DE AGUA POTABLE Y ALCANTARILLADO DE SAN FELIPE, GTO.
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</si>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</sst>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workbookViewId="0">
      <pane ySplit="2" topLeftCell="A171" activePane="bottomLeft" state="frozen"/>
      <selection pane="bottomLeft" activeCell="B200" sqref="B200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229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70486743.569999993</v>
      </c>
      <c r="D3" s="32">
        <f>SUM(D4+D43)</f>
        <v>66465890.030000001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42858321.439999998</v>
      </c>
      <c r="D4" s="34">
        <f>SUM(D5+D13+D21+D27+D33+D35+D38)</f>
        <v>39535902.280000001</v>
      </c>
      <c r="E4" s="8"/>
    </row>
    <row r="5" spans="1:5" x14ac:dyDescent="0.2">
      <c r="A5" s="7">
        <v>1110</v>
      </c>
      <c r="B5" s="22" t="s">
        <v>5</v>
      </c>
      <c r="C5" s="33">
        <f>SUM(C6:C12)</f>
        <v>19444168.540000003</v>
      </c>
      <c r="D5" s="33">
        <f>SUM(D6:D12)</f>
        <v>16122910.199999999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18412536.850000001</v>
      </c>
      <c r="D8" s="33">
        <v>15097524.699999999</v>
      </c>
      <c r="E8" s="8"/>
    </row>
    <row r="9" spans="1:5" x14ac:dyDescent="0.2">
      <c r="A9" s="7">
        <v>1114</v>
      </c>
      <c r="B9" s="23" t="s">
        <v>9</v>
      </c>
      <c r="C9" s="33">
        <v>1031631.69</v>
      </c>
      <c r="D9" s="33">
        <v>1025385.5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22509859.600000001</v>
      </c>
      <c r="D13" s="33">
        <f>SUM(D14:D20)</f>
        <v>22147282.02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4200.68</v>
      </c>
      <c r="D15" s="33">
        <v>5044.92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45635.12</v>
      </c>
      <c r="D16" s="33">
        <v>48082.559999999998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11610417.98</v>
      </c>
      <c r="D17" s="33">
        <v>11577206.939999999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25000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10824605.82</v>
      </c>
      <c r="D20" s="33">
        <v>10516947.6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209999.56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209999.56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904293.3</v>
      </c>
      <c r="D33" s="33">
        <f>SUM(D34)</f>
        <v>1055710.5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904293.3</v>
      </c>
      <c r="D34" s="33">
        <v>1055710.5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27628422.129999999</v>
      </c>
      <c r="D43" s="34">
        <f>SUM(D44+D49+D55+D63+D72+D78+D84+D91+D97)</f>
        <v>26929987.749999996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24318157.900000002</v>
      </c>
      <c r="D55" s="33">
        <f>SUM(D56:D62)</f>
        <v>23619723.52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2602148.98</v>
      </c>
      <c r="D58" s="33">
        <v>2602148.98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21716008.920000002</v>
      </c>
      <c r="D60" s="33">
        <v>21017574.539999999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4074409.5600000005</v>
      </c>
      <c r="D63" s="33">
        <f>SUM(D64:D71)</f>
        <v>4074409.5600000005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1463037.07</v>
      </c>
      <c r="D64" s="33">
        <v>1463037.07</v>
      </c>
      <c r="E64" s="8"/>
    </row>
    <row r="65" spans="1:5" x14ac:dyDescent="0.2">
      <c r="A65" s="7">
        <v>1242</v>
      </c>
      <c r="B65" s="23" t="s">
        <v>70</v>
      </c>
      <c r="C65" s="33">
        <v>17474.14</v>
      </c>
      <c r="D65" s="33">
        <v>17474.14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1043327.91</v>
      </c>
      <c r="D67" s="33">
        <v>1043327.91</v>
      </c>
      <c r="E67" s="8"/>
    </row>
    <row r="68" spans="1:5" x14ac:dyDescent="0.2">
      <c r="A68" s="7">
        <v>1245</v>
      </c>
      <c r="B68" s="23" t="s">
        <v>72</v>
      </c>
      <c r="C68" s="33">
        <v>94451.72</v>
      </c>
      <c r="D68" s="33">
        <v>94451.72</v>
      </c>
      <c r="E68" s="8"/>
    </row>
    <row r="69" spans="1:5" x14ac:dyDescent="0.2">
      <c r="A69" s="7">
        <v>1246</v>
      </c>
      <c r="B69" s="23" t="s">
        <v>73</v>
      </c>
      <c r="C69" s="33">
        <v>1456118.72</v>
      </c>
      <c r="D69" s="33">
        <v>1456118.72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346662.24</v>
      </c>
      <c r="D72" s="33">
        <f>SUM(D73:D77)</f>
        <v>346662.24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346662.24</v>
      </c>
      <c r="D73" s="33">
        <v>346662.24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-1110807.57</v>
      </c>
      <c r="D78" s="33">
        <f>SUM(D79:D83)</f>
        <v>-1110807.57</v>
      </c>
      <c r="E78" s="8"/>
    </row>
    <row r="79" spans="1:5" x14ac:dyDescent="0.2">
      <c r="A79" s="7">
        <v>1261</v>
      </c>
      <c r="B79" s="23" t="s">
        <v>83</v>
      </c>
      <c r="C79" s="33">
        <v>-1439.21</v>
      </c>
      <c r="D79" s="33">
        <v>-1439.21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-1042101.18</v>
      </c>
      <c r="D81" s="33">
        <v>-1042101.18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-67267.179999999993</v>
      </c>
      <c r="D83" s="33">
        <v>-67267.179999999993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14957123.789999999</v>
      </c>
      <c r="D101" s="34">
        <f>SUM(D102+D143)</f>
        <v>14698840.119999999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14957123.789999999</v>
      </c>
      <c r="D102" s="34">
        <f>SUM(D103+D113+D117+D121+D124+D128+D135+D139)</f>
        <v>14698840.119999999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3186144.37</v>
      </c>
      <c r="D103" s="33">
        <f>SUM(D104:D112)</f>
        <v>3151883.7600000002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7535.22</v>
      </c>
      <c r="D104" s="33">
        <v>7535.22</v>
      </c>
      <c r="E104" s="8"/>
    </row>
    <row r="105" spans="1:5" x14ac:dyDescent="0.2">
      <c r="A105" s="7">
        <v>2112</v>
      </c>
      <c r="B105" s="23" t="s">
        <v>110</v>
      </c>
      <c r="C105" s="33">
        <v>116.83</v>
      </c>
      <c r="D105" s="33">
        <v>574.91</v>
      </c>
      <c r="E105" s="8"/>
    </row>
    <row r="106" spans="1:5" x14ac:dyDescent="0.2">
      <c r="A106" s="7">
        <v>2113</v>
      </c>
      <c r="B106" s="23" t="s">
        <v>111</v>
      </c>
      <c r="C106" s="33">
        <v>-0.01</v>
      </c>
      <c r="D106" s="33">
        <v>-0.01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3178312.24</v>
      </c>
      <c r="D110" s="33">
        <v>3143593.98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180.09</v>
      </c>
      <c r="D112" s="33">
        <v>179.66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11770979.42</v>
      </c>
      <c r="D139" s="33">
        <f>SUM(D140:D142)</f>
        <v>11546956.359999999</v>
      </c>
      <c r="E139" s="8"/>
    </row>
    <row r="140" spans="1:5" x14ac:dyDescent="0.2">
      <c r="A140" s="7">
        <v>2191</v>
      </c>
      <c r="B140" s="23" t="s">
        <v>147</v>
      </c>
      <c r="C140" s="33">
        <v>11770979.42</v>
      </c>
      <c r="D140" s="33">
        <v>11546956.359999999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55529619.779999994</v>
      </c>
      <c r="D173" s="34">
        <f>SUM(D174+D178+D193)</f>
        <v>51767049.909999996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2469632.65</v>
      </c>
      <c r="D174" s="34">
        <f>SUM(D175+D176+D177)</f>
        <v>2469632.65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2469632.65</v>
      </c>
      <c r="D175" s="33">
        <v>2469632.65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53059987.129999995</v>
      </c>
      <c r="D178" s="34">
        <f>SUM(D179+D180+D181+D186+D190)</f>
        <v>49297417.259999998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3762569.87</v>
      </c>
      <c r="D179" s="33">
        <v>3893275.32</v>
      </c>
      <c r="E179" s="8"/>
    </row>
    <row r="180" spans="1:5" x14ac:dyDescent="0.2">
      <c r="A180" s="7">
        <v>3220</v>
      </c>
      <c r="B180" s="22" t="s">
        <v>184</v>
      </c>
      <c r="C180" s="33">
        <v>49297417.259999998</v>
      </c>
      <c r="D180" s="33">
        <v>45404141.939999998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230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/>
      <c r="C201" s="28"/>
      <c r="D201" s="28"/>
    </row>
    <row r="202" spans="1:5" x14ac:dyDescent="0.2">
      <c r="A202" s="28"/>
      <c r="B202" s="29"/>
      <c r="C202" s="30"/>
      <c r="D202" s="29"/>
    </row>
  </sheetData>
  <sheetProtection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228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226</v>
      </c>
    </row>
    <row r="5" spans="1:1" ht="11.25" customHeight="1" x14ac:dyDescent="0.2">
      <c r="A5" s="16" t="s">
        <v>227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2014-12-05T05:20:54Z</cp:lastPrinted>
  <dcterms:created xsi:type="dcterms:W3CDTF">2012-12-11T20:26:08Z</dcterms:created>
  <dcterms:modified xsi:type="dcterms:W3CDTF">2018-05-15T16:42:23Z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